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4240" windowHeight="131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Лист2!$A$8:$I$265</definedName>
    <definedName name="_xlnm.Print_Area" localSheetId="1">Лист2!$A$1:$L$268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2"/>
  <c r="J93"/>
  <c r="J81" s="1"/>
  <c r="J195"/>
  <c r="J194"/>
  <c r="J193"/>
  <c r="J191"/>
  <c r="F258"/>
  <c r="F257"/>
  <c r="F256"/>
  <c r="F255"/>
  <c r="F254"/>
  <c r="L253"/>
  <c r="K253"/>
  <c r="J253"/>
  <c r="I253"/>
  <c r="H253"/>
  <c r="G253"/>
  <c r="F253" s="1"/>
  <c r="J51"/>
  <c r="J171"/>
  <c r="J159"/>
  <c r="J129"/>
  <c r="J135"/>
  <c r="J75"/>
  <c r="J192"/>
  <c r="F251"/>
  <c r="F250"/>
  <c r="F249"/>
  <c r="F248"/>
  <c r="F247"/>
  <c r="L246"/>
  <c r="K246"/>
  <c r="J246"/>
  <c r="I246"/>
  <c r="H246"/>
  <c r="G246"/>
  <c r="J122"/>
  <c r="J120"/>
  <c r="G81"/>
  <c r="J80"/>
  <c r="J78"/>
  <c r="I81"/>
  <c r="I77"/>
  <c r="F14"/>
  <c r="I15"/>
  <c r="I14"/>
  <c r="I12"/>
  <c r="I11"/>
  <c r="J123" l="1"/>
  <c r="F246"/>
  <c r="J105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56"/>
  <c r="I39"/>
  <c r="I75"/>
  <c r="I105"/>
  <c r="I111"/>
  <c r="F113" l="1"/>
  <c r="J87"/>
  <c r="J83" l="1"/>
  <c r="I219"/>
  <c r="I215" l="1"/>
  <c r="L262" l="1"/>
  <c r="K262"/>
  <c r="I262"/>
  <c r="H262"/>
  <c r="G262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62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J14"/>
  <c r="K14"/>
  <c r="L14"/>
  <c r="F262" l="1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63" l="1"/>
  <c r="L77"/>
  <c r="L119"/>
  <c r="L12"/>
  <c r="L261" s="1"/>
  <c r="L15"/>
  <c r="L264" s="1"/>
  <c r="L16"/>
  <c r="L265" s="1"/>
  <c r="L17"/>
  <c r="K12"/>
  <c r="K15"/>
  <c r="K16"/>
  <c r="K17"/>
  <c r="L53"/>
  <c r="L47"/>
  <c r="L41"/>
  <c r="L35"/>
  <c r="L29"/>
  <c r="L23"/>
  <c r="L11" l="1"/>
  <c r="L260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63" l="1"/>
  <c r="K11"/>
  <c r="K119"/>
  <c r="K77"/>
  <c r="K265"/>
  <c r="K264"/>
  <c r="K191"/>
  <c r="K261"/>
  <c r="H183"/>
  <c r="F183" s="1"/>
  <c r="H194"/>
  <c r="K260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J77" s="1"/>
  <c r="I89"/>
  <c r="H89"/>
  <c r="H83"/>
  <c r="H82"/>
  <c r="I82"/>
  <c r="J82"/>
  <c r="H80"/>
  <c r="I80"/>
  <c r="I263" s="1"/>
  <c r="H78"/>
  <c r="I78"/>
  <c r="H71"/>
  <c r="H65" s="1"/>
  <c r="I71"/>
  <c r="I65" s="1"/>
  <c r="H70"/>
  <c r="I70"/>
  <c r="J70"/>
  <c r="H69"/>
  <c r="I69"/>
  <c r="I264" s="1"/>
  <c r="J69"/>
  <c r="J264" s="1"/>
  <c r="H68"/>
  <c r="H263" s="1"/>
  <c r="I68"/>
  <c r="J68"/>
  <c r="H66"/>
  <c r="I66"/>
  <c r="J66"/>
  <c r="J263" l="1"/>
  <c r="F12"/>
  <c r="I261"/>
  <c r="F195"/>
  <c r="F196"/>
  <c r="F192"/>
  <c r="F16"/>
  <c r="F194"/>
  <c r="F15"/>
  <c r="H81"/>
  <c r="H264" s="1"/>
  <c r="H261"/>
  <c r="H77"/>
  <c r="J227" l="1"/>
  <c r="I227"/>
  <c r="H227"/>
  <c r="G227"/>
  <c r="F227" l="1"/>
  <c r="J173"/>
  <c r="I173"/>
  <c r="H173"/>
  <c r="G173"/>
  <c r="F173" l="1"/>
  <c r="J209" l="1"/>
  <c r="J203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19" l="1"/>
  <c r="J11"/>
  <c r="F11" s="1"/>
  <c r="J261"/>
  <c r="J265"/>
  <c r="G149"/>
  <c r="J260" l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64" s="1"/>
  <c r="G70"/>
  <c r="G71"/>
  <c r="F71" s="1"/>
  <c r="F68" l="1"/>
  <c r="F70"/>
  <c r="G264"/>
  <c r="G65"/>
  <c r="F65" s="1"/>
  <c r="G29" l="1"/>
  <c r="G78"/>
  <c r="F78" s="1"/>
  <c r="F261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F80" l="1"/>
  <c r="F263" s="1"/>
  <c r="G263"/>
  <c r="I191"/>
  <c r="F41"/>
  <c r="F197"/>
  <c r="F155"/>
  <c r="F215"/>
  <c r="F82"/>
  <c r="F265" s="1"/>
  <c r="G265"/>
  <c r="F53"/>
  <c r="F167"/>
  <c r="F35"/>
  <c r="F47"/>
  <c r="F161"/>
  <c r="F221"/>
  <c r="I119"/>
  <c r="G77"/>
  <c r="F77" s="1"/>
  <c r="G261"/>
  <c r="G119"/>
  <c r="H119"/>
  <c r="G191"/>
  <c r="H191"/>
  <c r="G11"/>
  <c r="I265"/>
  <c r="H265"/>
  <c r="H29"/>
  <c r="F29" s="1"/>
  <c r="I260" l="1"/>
  <c r="F191"/>
  <c r="F119"/>
  <c r="G260"/>
  <c r="H11"/>
  <c r="H260" s="1"/>
  <c r="F260" l="1"/>
</calcChain>
</file>

<file path=xl/sharedStrings.xml><?xml version="1.0" encoding="utf-8"?>
<sst xmlns="http://schemas.openxmlformats.org/spreadsheetml/2006/main" count="477" uniqueCount="200">
  <si>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</si>
  <si>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</si>
  <si>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</si>
  <si>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</si>
  <si>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</si>
  <si>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</si>
  <si>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</si>
  <si>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</si>
  <si>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</si>
  <si>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</si>
  <si>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</si>
  <si>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</si>
  <si>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</si>
  <si>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</si>
  <si>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</si>
  <si>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</si>
  <si>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</si>
  <si>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</si>
  <si>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</si>
  <si>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</si>
  <si>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</si>
  <si>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</si>
  <si>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</si>
  <si>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</si>
  <si>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</si>
  <si>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</si>
  <si>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</si>
  <si>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</si>
  <si>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</si>
  <si>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</si>
  <si>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</si>
  <si>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</si>
  <si>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</si>
  <si>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</si>
  <si>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</si>
  <si>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</si>
  <si>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</si>
  <si>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</si>
  <si>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</si>
  <si>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</si>
  <si>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</si>
  <si>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</si>
  <si>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</si>
  <si>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</si>
  <si>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</si>
  <si>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</si>
  <si>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</si>
  <si>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</si>
  <si>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</si>
  <si>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</si>
  <si>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</si>
  <si>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</si>
  <si>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</si>
  <si>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</si>
  <si>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</si>
  <si>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</si>
  <si>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</si>
  <si>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</si>
  <si>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</si>
  <si>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</si>
  <si>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</si>
  <si>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</si>
  <si>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</si>
  <si>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</si>
  <si>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</si>
  <si>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</si>
  <si>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</si>
  <si>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</si>
  <si>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</si>
  <si>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</si>
  <si>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</si>
  <si>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</si>
  <si>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</si>
  <si>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</si>
  <si>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</si>
  <si>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</si>
  <si>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</si>
  <si>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</si>
  <si>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</si>
  <si>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</si>
  <si>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</si>
  <si>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</si>
  <si>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</si>
  <si>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</si>
  <si>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</si>
  <si>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</si>
  <si>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</si>
  <si>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</si>
  <si>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</si>
  <si>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</si>
  <si>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</si>
  <si>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</si>
  <si>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</si>
  <si>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</si>
  <si>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</si>
  <si>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</si>
  <si>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</si>
  <si>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</si>
  <si>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</si>
  <si>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</si>
  <si>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</si>
  <si>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</si>
  <si>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</si>
  <si>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</si>
  <si>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</si>
  <si>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</si>
  <si>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</si>
  <si>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</si>
  <si>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</si>
  <si>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</si>
  <si>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</si>
  <si>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</si>
  <si>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</si>
  <si>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</si>
  <si>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</si>
  <si>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</si>
  <si>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</si>
  <si>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</si>
  <si>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</si>
  <si>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</si>
  <si>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</si>
  <si>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</si>
  <si>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</si>
  <si>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</si>
  <si>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</si>
  <si>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</si>
  <si>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</si>
  <si>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</si>
  <si>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</si>
  <si>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</si>
  <si>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</si>
  <si>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</si>
  <si>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</si>
  <si>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</si>
  <si>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</si>
  <si>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</si>
  <si>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</si>
  <si>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</si>
  <si>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</si>
  <si>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</si>
  <si>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</si>
  <si>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</si>
  <si>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</si>
  <si>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</si>
  <si>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</si>
  <si>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</si>
  <si>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</si>
  <si>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</si>
  <si>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</si>
  <si>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</si>
  <si>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</si>
  <si>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</si>
  <si>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</si>
  <si>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</si>
  <si>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</si>
  <si>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</si>
  <si>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</si>
  <si>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</si>
  <si>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</si>
  <si>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</si>
  <si>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</si>
  <si>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</si>
  <si>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</si>
  <si>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</si>
  <si>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</si>
  <si>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</si>
  <si>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</si>
  <si>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</si>
  <si>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</si>
  <si>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</si>
  <si>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</si>
  <si>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</si>
  <si>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</si>
  <si>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</si>
  <si>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</si>
  <si>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</si>
  <si>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</si>
  <si>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</si>
  <si>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</si>
  <si>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</si>
  <si>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</si>
  <si>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</si>
  <si>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</si>
  <si>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</si>
  <si>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</si>
  <si>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</si>
  <si>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</si>
  <si>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</si>
  <si>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</si>
  <si>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</si>
  <si>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</si>
  <si>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</si>
  <si>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</si>
  <si>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</si>
  <si>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</si>
  <si>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</si>
  <si>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</si>
  <si>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</si>
  <si>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</si>
  <si>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расположенной по адресу: 297408, РФ, Республика Крым, г. Евпатория, ул. Некрасова, 61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</si>
</sst>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3"/>
  <sheetViews>
    <sheetView tabSelected="1" view="pageBreakPreview" topLeftCell="A16" zoomScale="120" zoomScaleNormal="100" zoomScaleSheetLayoutView="120" workbookViewId="0">
      <selection activeCell="J22" sqref="J22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57" t="s">
        <v>194</v>
      </c>
      <c r="H1" s="157"/>
      <c r="I1" s="157"/>
      <c r="J1" s="157"/>
      <c r="K1" s="157"/>
      <c r="L1" s="157"/>
    </row>
    <row r="2" spans="1:53" ht="10.5" customHeight="1">
      <c r="A2" s="31"/>
      <c r="B2" s="31"/>
      <c r="C2" s="31"/>
      <c r="D2" s="31"/>
      <c r="E2" s="31"/>
      <c r="F2" s="32"/>
      <c r="G2" s="157"/>
      <c r="H2" s="157"/>
      <c r="I2" s="157"/>
      <c r="J2" s="157"/>
      <c r="K2" s="157"/>
      <c r="L2" s="157"/>
    </row>
    <row r="3" spans="1:53" ht="21.75" customHeight="1">
      <c r="A3" s="155" t="s">
        <v>78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53" ht="12" customHeight="1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53" ht="1.5" customHeight="1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1:53" ht="21.75" customHeight="1">
      <c r="A6" s="144" t="s">
        <v>48</v>
      </c>
      <c r="B6" s="144" t="s">
        <v>49</v>
      </c>
      <c r="C6" s="144" t="s">
        <v>50</v>
      </c>
      <c r="D6" s="144" t="s">
        <v>51</v>
      </c>
      <c r="E6" s="144" t="s">
        <v>52</v>
      </c>
      <c r="F6" s="144" t="s">
        <v>53</v>
      </c>
      <c r="G6" s="144" t="s">
        <v>77</v>
      </c>
      <c r="H6" s="147"/>
      <c r="I6" s="147"/>
      <c r="J6" s="147"/>
      <c r="K6" s="147"/>
      <c r="L6" s="147"/>
    </row>
    <row r="7" spans="1:53" ht="21.75" customHeight="1">
      <c r="A7" s="145"/>
      <c r="B7" s="145"/>
      <c r="C7" s="145"/>
      <c r="D7" s="145"/>
      <c r="E7" s="145"/>
      <c r="F7" s="145"/>
      <c r="G7" s="146"/>
      <c r="H7" s="148"/>
      <c r="I7" s="148"/>
      <c r="J7" s="148"/>
      <c r="K7" s="148"/>
      <c r="L7" s="148"/>
    </row>
    <row r="8" spans="1:53" s="31" customFormat="1" ht="21.75" customHeight="1">
      <c r="A8" s="145"/>
      <c r="B8" s="145"/>
      <c r="C8" s="145"/>
      <c r="D8" s="145"/>
      <c r="E8" s="145"/>
      <c r="F8" s="145"/>
      <c r="G8" s="144" t="s">
        <v>54</v>
      </c>
      <c r="H8" s="144" t="s">
        <v>71</v>
      </c>
      <c r="I8" s="144" t="s">
        <v>74</v>
      </c>
      <c r="J8" s="151" t="s">
        <v>107</v>
      </c>
      <c r="K8" s="149" t="s">
        <v>131</v>
      </c>
      <c r="L8" s="149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46"/>
      <c r="B9" s="146"/>
      <c r="C9" s="146"/>
      <c r="D9" s="146"/>
      <c r="E9" s="146"/>
      <c r="F9" s="146"/>
      <c r="G9" s="145"/>
      <c r="H9" s="145"/>
      <c r="I9" s="145"/>
      <c r="J9" s="151"/>
      <c r="K9" s="150"/>
      <c r="L9" s="150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6" t="s">
        <v>55</v>
      </c>
      <c r="B11" s="113" t="s">
        <v>80</v>
      </c>
      <c r="C11" s="106" t="s">
        <v>149</v>
      </c>
      <c r="D11" s="113" t="s">
        <v>157</v>
      </c>
      <c r="E11" s="25" t="s">
        <v>47</v>
      </c>
      <c r="F11" s="13">
        <f>G11+H11+I11+J11+K11+L11</f>
        <v>570066.84626000002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99186.145999999993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7"/>
      <c r="B12" s="114"/>
      <c r="C12" s="107"/>
      <c r="D12" s="114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7"/>
      <c r="B13" s="114"/>
      <c r="C13" s="107"/>
      <c r="D13" s="114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7"/>
      <c r="B14" s="114"/>
      <c r="C14" s="107"/>
      <c r="D14" s="114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7"/>
      <c r="B15" s="114"/>
      <c r="C15" s="107"/>
      <c r="D15" s="114"/>
      <c r="E15" s="25" t="s">
        <v>58</v>
      </c>
      <c r="F15" s="13">
        <f t="shared" si="1"/>
        <v>568441.35257999995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99078.145999999993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08"/>
      <c r="B16" s="115"/>
      <c r="C16" s="108"/>
      <c r="D16" s="115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13" t="s">
        <v>60</v>
      </c>
      <c r="B17" s="124" t="s">
        <v>114</v>
      </c>
      <c r="C17" s="106" t="s">
        <v>190</v>
      </c>
      <c r="D17" s="113" t="s">
        <v>158</v>
      </c>
      <c r="E17" s="25" t="s">
        <v>47</v>
      </c>
      <c r="F17" s="13">
        <f t="shared" ref="F17:F22" si="9">G17+H17+I17+J17+K17+L17</f>
        <v>2380.44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455.85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14"/>
      <c r="B18" s="125"/>
      <c r="C18" s="107"/>
      <c r="D18" s="114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14"/>
      <c r="B19" s="125"/>
      <c r="C19" s="107"/>
      <c r="D19" s="114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14"/>
      <c r="B20" s="125"/>
      <c r="C20" s="107"/>
      <c r="D20" s="114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14"/>
      <c r="B21" s="125"/>
      <c r="C21" s="107"/>
      <c r="D21" s="114"/>
      <c r="E21" s="18" t="s">
        <v>58</v>
      </c>
      <c r="F21" s="13">
        <f t="shared" si="9"/>
        <v>2380.44</v>
      </c>
      <c r="G21" s="27">
        <v>443.25</v>
      </c>
      <c r="H21" s="17">
        <v>1281.3399999999999</v>
      </c>
      <c r="I21" s="16">
        <v>200</v>
      </c>
      <c r="J21" s="16">
        <f>484.75-28.9</f>
        <v>455.85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15"/>
      <c r="B22" s="126"/>
      <c r="C22" s="108"/>
      <c r="D22" s="115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13" t="s">
        <v>61</v>
      </c>
      <c r="B23" s="124" t="s">
        <v>125</v>
      </c>
      <c r="C23" s="106" t="s">
        <v>106</v>
      </c>
      <c r="D23" s="113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14"/>
      <c r="B24" s="125"/>
      <c r="C24" s="107"/>
      <c r="D24" s="114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14"/>
      <c r="B25" s="125"/>
      <c r="C25" s="107"/>
      <c r="D25" s="114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14"/>
      <c r="B26" s="125"/>
      <c r="C26" s="107"/>
      <c r="D26" s="114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14"/>
      <c r="B27" s="125"/>
      <c r="C27" s="107"/>
      <c r="D27" s="114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15"/>
      <c r="B28" s="126"/>
      <c r="C28" s="108"/>
      <c r="D28" s="115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13" t="s">
        <v>62</v>
      </c>
      <c r="B29" s="124" t="s">
        <v>124</v>
      </c>
      <c r="C29" s="106" t="s">
        <v>150</v>
      </c>
      <c r="D29" s="113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14"/>
      <c r="B30" s="125"/>
      <c r="C30" s="107"/>
      <c r="D30" s="114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14"/>
      <c r="B31" s="125"/>
      <c r="C31" s="107"/>
      <c r="D31" s="114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14"/>
      <c r="B32" s="125"/>
      <c r="C32" s="107"/>
      <c r="D32" s="114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14"/>
      <c r="B33" s="125"/>
      <c r="C33" s="107"/>
      <c r="D33" s="114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15"/>
      <c r="B34" s="126"/>
      <c r="C34" s="108"/>
      <c r="D34" s="115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13" t="s">
        <v>63</v>
      </c>
      <c r="B35" s="124" t="s">
        <v>115</v>
      </c>
      <c r="C35" s="106" t="s">
        <v>151</v>
      </c>
      <c r="D35" s="113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14"/>
      <c r="B36" s="125"/>
      <c r="C36" s="107"/>
      <c r="D36" s="114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14"/>
      <c r="B37" s="125"/>
      <c r="C37" s="107"/>
      <c r="D37" s="114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14"/>
      <c r="B38" s="125"/>
      <c r="C38" s="107"/>
      <c r="D38" s="114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14"/>
      <c r="B39" s="125"/>
      <c r="C39" s="107"/>
      <c r="D39" s="114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15"/>
      <c r="B40" s="126"/>
      <c r="C40" s="108"/>
      <c r="D40" s="115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13" t="s">
        <v>75</v>
      </c>
      <c r="B41" s="124" t="s">
        <v>116</v>
      </c>
      <c r="C41" s="106" t="s">
        <v>152</v>
      </c>
      <c r="D41" s="113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14"/>
      <c r="B42" s="125"/>
      <c r="C42" s="107"/>
      <c r="D42" s="114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14"/>
      <c r="B43" s="125"/>
      <c r="C43" s="107"/>
      <c r="D43" s="114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14"/>
      <c r="B44" s="125"/>
      <c r="C44" s="107"/>
      <c r="D44" s="114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14"/>
      <c r="B45" s="125"/>
      <c r="C45" s="107"/>
      <c r="D45" s="114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15"/>
      <c r="B46" s="126"/>
      <c r="C46" s="108"/>
      <c r="D46" s="115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13" t="s">
        <v>99</v>
      </c>
      <c r="B47" s="124" t="s">
        <v>117</v>
      </c>
      <c r="C47" s="106" t="s">
        <v>153</v>
      </c>
      <c r="D47" s="113" t="s">
        <v>163</v>
      </c>
      <c r="E47" s="25" t="s">
        <v>47</v>
      </c>
      <c r="F47" s="13">
        <f t="shared" ref="F47:F52" si="25">G47+H47+I47+J47+K47+L47</f>
        <v>60166.445999999996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10700.504000000001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14"/>
      <c r="B48" s="125"/>
      <c r="C48" s="107"/>
      <c r="D48" s="114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14"/>
      <c r="B49" s="125"/>
      <c r="C49" s="107"/>
      <c r="D49" s="114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14"/>
      <c r="B50" s="125"/>
      <c r="C50" s="107"/>
      <c r="D50" s="114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14"/>
      <c r="B51" s="125"/>
      <c r="C51" s="107"/>
      <c r="D51" s="114"/>
      <c r="E51" s="25" t="s">
        <v>58</v>
      </c>
      <c r="F51" s="13">
        <f t="shared" si="25"/>
        <v>60166.445999999996</v>
      </c>
      <c r="G51" s="17">
        <v>8545.7039999999997</v>
      </c>
      <c r="H51" s="17">
        <v>8961.1419999999998</v>
      </c>
      <c r="I51" s="17">
        <v>9687.23</v>
      </c>
      <c r="J51" s="16">
        <f>10700.504</f>
        <v>10700.504000000001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15"/>
      <c r="B52" s="126"/>
      <c r="C52" s="108"/>
      <c r="D52" s="115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13" t="s">
        <v>103</v>
      </c>
      <c r="B53" s="124" t="s">
        <v>91</v>
      </c>
      <c r="C53" s="106" t="s">
        <v>153</v>
      </c>
      <c r="D53" s="113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14"/>
      <c r="B54" s="125"/>
      <c r="C54" s="107"/>
      <c r="D54" s="114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14"/>
      <c r="B55" s="125"/>
      <c r="C55" s="107"/>
      <c r="D55" s="114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14"/>
      <c r="B56" s="125"/>
      <c r="C56" s="107"/>
      <c r="D56" s="114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14"/>
      <c r="B57" s="125"/>
      <c r="C57" s="107"/>
      <c r="D57" s="114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15"/>
      <c r="B58" s="126"/>
      <c r="C58" s="108"/>
      <c r="D58" s="115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13" t="s">
        <v>133</v>
      </c>
      <c r="B59" s="124" t="s">
        <v>135</v>
      </c>
      <c r="C59" s="111">
        <v>2023</v>
      </c>
      <c r="D59" s="116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14"/>
      <c r="B60" s="125"/>
      <c r="C60" s="121"/>
      <c r="D60" s="117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14"/>
      <c r="B61" s="125"/>
      <c r="C61" s="121"/>
      <c r="D61" s="117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14"/>
      <c r="B62" s="125"/>
      <c r="C62" s="121"/>
      <c r="D62" s="117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14"/>
      <c r="B63" s="125"/>
      <c r="C63" s="121"/>
      <c r="D63" s="117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15"/>
      <c r="B64" s="126"/>
      <c r="C64" s="112"/>
      <c r="D64" s="118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13" t="s">
        <v>64</v>
      </c>
      <c r="B65" s="113" t="s">
        <v>81</v>
      </c>
      <c r="C65" s="106" t="s">
        <v>154</v>
      </c>
      <c r="D65" s="116" t="s">
        <v>164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14"/>
      <c r="B66" s="114"/>
      <c r="C66" s="107"/>
      <c r="D66" s="117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14"/>
      <c r="B67" s="114"/>
      <c r="C67" s="107"/>
      <c r="D67" s="117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14"/>
      <c r="B68" s="114"/>
      <c r="C68" s="107"/>
      <c r="D68" s="117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14"/>
      <c r="B69" s="114"/>
      <c r="C69" s="107"/>
      <c r="D69" s="117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15"/>
      <c r="B70" s="115"/>
      <c r="C70" s="108"/>
      <c r="D70" s="118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13" t="s">
        <v>22</v>
      </c>
      <c r="B71" s="124" t="s">
        <v>110</v>
      </c>
      <c r="C71" s="106" t="s">
        <v>154</v>
      </c>
      <c r="D71" s="116" t="s">
        <v>164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14"/>
      <c r="B72" s="125"/>
      <c r="C72" s="107"/>
      <c r="D72" s="117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14"/>
      <c r="B73" s="125"/>
      <c r="C73" s="107"/>
      <c r="D73" s="117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14"/>
      <c r="B74" s="125"/>
      <c r="C74" s="107"/>
      <c r="D74" s="117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14"/>
      <c r="B75" s="125"/>
      <c r="C75" s="107"/>
      <c r="D75" s="117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15"/>
      <c r="B76" s="126"/>
      <c r="C76" s="108"/>
      <c r="D76" s="118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13" t="s">
        <v>65</v>
      </c>
      <c r="B77" s="113" t="s">
        <v>82</v>
      </c>
      <c r="C77" s="106" t="s">
        <v>149</v>
      </c>
      <c r="D77" s="113" t="s">
        <v>165</v>
      </c>
      <c r="E77" s="19" t="s">
        <v>47</v>
      </c>
      <c r="F77" s="13">
        <f t="shared" ref="F77:F82" si="42">G77+H77+I77+J77+K77+L77</f>
        <v>183300.61462000001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34227.146369999995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14"/>
      <c r="B78" s="114"/>
      <c r="C78" s="107"/>
      <c r="D78" s="114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14"/>
      <c r="B79" s="114"/>
      <c r="C79" s="107"/>
      <c r="D79" s="114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14"/>
      <c r="B80" s="114"/>
      <c r="C80" s="107"/>
      <c r="D80" s="114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14"/>
      <c r="B81" s="114"/>
      <c r="C81" s="107"/>
      <c r="D81" s="114"/>
      <c r="E81" s="19" t="s">
        <v>58</v>
      </c>
      <c r="F81" s="13">
        <f t="shared" si="42"/>
        <v>182418.61462000001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33345.146369999995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15"/>
      <c r="B82" s="115"/>
      <c r="C82" s="108"/>
      <c r="D82" s="114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13" t="s">
        <v>66</v>
      </c>
      <c r="B83" s="124" t="s">
        <v>118</v>
      </c>
      <c r="C83" s="106" t="s">
        <v>106</v>
      </c>
      <c r="D83" s="127" t="s">
        <v>166</v>
      </c>
      <c r="E83" s="19" t="s">
        <v>47</v>
      </c>
      <c r="F83" s="13">
        <f t="shared" ref="F83:F88" si="48">G83+H83+I83+J83+K83+L83</f>
        <v>2445.9560000000001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311.32000000000005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14"/>
      <c r="B84" s="125"/>
      <c r="C84" s="107"/>
      <c r="D84" s="128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14"/>
      <c r="B85" s="125"/>
      <c r="C85" s="107"/>
      <c r="D85" s="128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14"/>
      <c r="B86" s="125"/>
      <c r="C86" s="107"/>
      <c r="D86" s="128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14"/>
      <c r="B87" s="125"/>
      <c r="C87" s="107"/>
      <c r="D87" s="128"/>
      <c r="E87" s="19" t="s">
        <v>58</v>
      </c>
      <c r="F87" s="13">
        <f t="shared" si="48"/>
        <v>2445.9560000000001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</f>
        <v>311.32000000000005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15"/>
      <c r="B88" s="126"/>
      <c r="C88" s="108"/>
      <c r="D88" s="129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13" t="s">
        <v>2</v>
      </c>
      <c r="B89" s="124" t="s">
        <v>119</v>
      </c>
      <c r="C89" s="106" t="s">
        <v>149</v>
      </c>
      <c r="D89" s="127" t="s">
        <v>167</v>
      </c>
      <c r="E89" s="19" t="s">
        <v>47</v>
      </c>
      <c r="F89" s="13">
        <f t="shared" ref="F89:F94" si="51">G89+H89+I89+J89+K89+L89</f>
        <v>99277.911999999997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18407.231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14"/>
      <c r="B90" s="125"/>
      <c r="C90" s="107"/>
      <c r="D90" s="128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14"/>
      <c r="B91" s="125"/>
      <c r="C91" s="107"/>
      <c r="D91" s="128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14"/>
      <c r="B92" s="125"/>
      <c r="C92" s="107"/>
      <c r="D92" s="128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14"/>
      <c r="B93" s="125"/>
      <c r="C93" s="107"/>
      <c r="D93" s="128"/>
      <c r="E93" s="19" t="s">
        <v>58</v>
      </c>
      <c r="F93" s="13">
        <f t="shared" si="51"/>
        <v>99277.911999999997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18457.231-50</f>
        <v>18407.231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15"/>
      <c r="B94" s="126"/>
      <c r="C94" s="108"/>
      <c r="D94" s="129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13" t="s">
        <v>67</v>
      </c>
      <c r="B95" s="124" t="s">
        <v>120</v>
      </c>
      <c r="C95" s="106" t="s">
        <v>153</v>
      </c>
      <c r="D95" s="127" t="s">
        <v>168</v>
      </c>
      <c r="E95" s="19" t="s">
        <v>47</v>
      </c>
      <c r="F95" s="13">
        <f t="shared" ref="F95:F100" si="53">G95+H95+I95+J95+K95+L95</f>
        <v>37934.429000000004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6890.527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14"/>
      <c r="B96" s="125"/>
      <c r="C96" s="107"/>
      <c r="D96" s="128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14"/>
      <c r="B97" s="125"/>
      <c r="C97" s="107"/>
      <c r="D97" s="128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14"/>
      <c r="B98" s="125"/>
      <c r="C98" s="107"/>
      <c r="D98" s="128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14"/>
      <c r="B99" s="125"/>
      <c r="C99" s="107"/>
      <c r="D99" s="128"/>
      <c r="E99" s="19" t="s">
        <v>58</v>
      </c>
      <c r="F99" s="13">
        <f t="shared" si="53"/>
        <v>37934.429000000004</v>
      </c>
      <c r="G99" s="17">
        <v>4884.8909999999996</v>
      </c>
      <c r="H99" s="17">
        <v>5178.9229999999998</v>
      </c>
      <c r="I99" s="16">
        <f>6297.915</f>
        <v>6297.915</v>
      </c>
      <c r="J99" s="16">
        <v>6890.527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15"/>
      <c r="B100" s="126"/>
      <c r="C100" s="108"/>
      <c r="D100" s="129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13" t="s">
        <v>93</v>
      </c>
      <c r="B101" s="124" t="s">
        <v>121</v>
      </c>
      <c r="C101" s="106" t="s">
        <v>149</v>
      </c>
      <c r="D101" s="127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14"/>
      <c r="B102" s="125"/>
      <c r="C102" s="107"/>
      <c r="D102" s="128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14"/>
      <c r="B103" s="125"/>
      <c r="C103" s="107"/>
      <c r="D103" s="128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14"/>
      <c r="B104" s="125"/>
      <c r="C104" s="107"/>
      <c r="D104" s="128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14"/>
      <c r="B105" s="125"/>
      <c r="C105" s="107"/>
      <c r="D105" s="128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15"/>
      <c r="B106" s="126"/>
      <c r="C106" s="108"/>
      <c r="D106" s="129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30" t="s">
        <v>126</v>
      </c>
      <c r="B107" s="124" t="s">
        <v>127</v>
      </c>
      <c r="C107" s="106" t="s">
        <v>138</v>
      </c>
      <c r="D107" s="127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14"/>
      <c r="B108" s="125"/>
      <c r="C108" s="107"/>
      <c r="D108" s="128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14"/>
      <c r="B109" s="125"/>
      <c r="C109" s="107"/>
      <c r="D109" s="128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14"/>
      <c r="B110" s="125"/>
      <c r="C110" s="107"/>
      <c r="D110" s="128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14"/>
      <c r="B111" s="125"/>
      <c r="C111" s="107"/>
      <c r="D111" s="128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15"/>
      <c r="B112" s="126"/>
      <c r="C112" s="108"/>
      <c r="D112" s="129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30" t="s">
        <v>188</v>
      </c>
      <c r="B113" s="124" t="s">
        <v>189</v>
      </c>
      <c r="C113" s="106">
        <v>2024</v>
      </c>
      <c r="D113" s="127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14"/>
      <c r="B114" s="125"/>
      <c r="C114" s="107"/>
      <c r="D114" s="128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14"/>
      <c r="B115" s="125"/>
      <c r="C115" s="107"/>
      <c r="D115" s="128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14"/>
      <c r="B116" s="125"/>
      <c r="C116" s="107"/>
      <c r="D116" s="128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14"/>
      <c r="B117" s="125"/>
      <c r="C117" s="107"/>
      <c r="D117" s="128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15"/>
      <c r="B118" s="126"/>
      <c r="C118" s="108"/>
      <c r="D118" s="129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6" t="s">
        <v>68</v>
      </c>
      <c r="B119" s="116" t="s">
        <v>84</v>
      </c>
      <c r="C119" s="106" t="s">
        <v>149</v>
      </c>
      <c r="D119" s="116" t="s">
        <v>164</v>
      </c>
      <c r="E119" s="26" t="s">
        <v>47</v>
      </c>
      <c r="F119" s="13">
        <f t="shared" ref="F119:F124" si="67">G119+H119+I119+J119+K119+L119</f>
        <v>422789.51715999993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71722.472309999983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7"/>
      <c r="B120" s="117"/>
      <c r="C120" s="107"/>
      <c r="D120" s="117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7"/>
      <c r="B121" s="117"/>
      <c r="C121" s="107"/>
      <c r="D121" s="117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7"/>
      <c r="B122" s="117"/>
      <c r="C122" s="107"/>
      <c r="D122" s="117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7"/>
      <c r="B123" s="117"/>
      <c r="C123" s="107"/>
      <c r="D123" s="117"/>
      <c r="E123" s="26" t="s">
        <v>58</v>
      </c>
      <c r="F123" s="13">
        <f>G123+H123+I123+J123+K123+L123</f>
        <v>416400.29626999993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71401.261529999989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8"/>
      <c r="B124" s="118"/>
      <c r="C124" s="108"/>
      <c r="D124" s="118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6" t="s">
        <v>69</v>
      </c>
      <c r="B125" s="158" t="s">
        <v>100</v>
      </c>
      <c r="C125" s="106" t="s">
        <v>154</v>
      </c>
      <c r="D125" s="100" t="s">
        <v>170</v>
      </c>
      <c r="E125" s="26" t="s">
        <v>47</v>
      </c>
      <c r="F125" s="13">
        <f t="shared" ref="F125:F130" si="76">G125+H125+I125+J125+K125+L125</f>
        <v>57166.013500000001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6157.54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7"/>
      <c r="B126" s="159"/>
      <c r="C126" s="107"/>
      <c r="D126" s="122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7"/>
      <c r="B127" s="159"/>
      <c r="C127" s="107"/>
      <c r="D127" s="122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7"/>
      <c r="B128" s="159"/>
      <c r="C128" s="107"/>
      <c r="D128" s="122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7"/>
      <c r="B129" s="159"/>
      <c r="C129" s="107"/>
      <c r="D129" s="122"/>
      <c r="E129" s="26" t="s">
        <v>58</v>
      </c>
      <c r="F129" s="13">
        <f t="shared" si="76"/>
        <v>57166.013500000001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6">
        <f>5937.54+220</f>
        <v>6157.54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8"/>
      <c r="B130" s="160"/>
      <c r="C130" s="108"/>
      <c r="D130" s="123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6" t="s">
        <v>70</v>
      </c>
      <c r="B131" s="103" t="s">
        <v>180</v>
      </c>
      <c r="C131" s="106" t="s">
        <v>155</v>
      </c>
      <c r="D131" s="100" t="s">
        <v>171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7"/>
      <c r="B132" s="119"/>
      <c r="C132" s="107"/>
      <c r="D132" s="122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7"/>
      <c r="B133" s="119"/>
      <c r="C133" s="107"/>
      <c r="D133" s="122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7"/>
      <c r="B134" s="119"/>
      <c r="C134" s="107"/>
      <c r="D134" s="122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7"/>
      <c r="B135" s="119"/>
      <c r="C135" s="107"/>
      <c r="D135" s="122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8"/>
      <c r="B136" s="120"/>
      <c r="C136" s="108"/>
      <c r="D136" s="123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6" t="s">
        <v>76</v>
      </c>
      <c r="B137" s="103" t="s">
        <v>102</v>
      </c>
      <c r="C137" s="106" t="s">
        <v>156</v>
      </c>
      <c r="D137" s="100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7"/>
      <c r="B138" s="119"/>
      <c r="C138" s="107"/>
      <c r="D138" s="122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7"/>
      <c r="B139" s="119"/>
      <c r="C139" s="107"/>
      <c r="D139" s="122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7"/>
      <c r="B140" s="119"/>
      <c r="C140" s="107"/>
      <c r="D140" s="122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7"/>
      <c r="B141" s="119"/>
      <c r="C141" s="107"/>
      <c r="D141" s="122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8"/>
      <c r="B142" s="120"/>
      <c r="C142" s="108"/>
      <c r="D142" s="123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6" t="s">
        <v>97</v>
      </c>
      <c r="B143" s="103" t="s">
        <v>101</v>
      </c>
      <c r="C143" s="106" t="s">
        <v>191</v>
      </c>
      <c r="D143" s="100" t="s">
        <v>173</v>
      </c>
      <c r="E143" s="26" t="s">
        <v>47</v>
      </c>
      <c r="F143" s="13">
        <f t="shared" ref="F143:F148" si="82">G143+H143+I143+J143+K143+L143</f>
        <v>4889.326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878.26099999999997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7"/>
      <c r="B144" s="119"/>
      <c r="C144" s="107"/>
      <c r="D144" s="122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7"/>
      <c r="B145" s="119"/>
      <c r="C145" s="107"/>
      <c r="D145" s="122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7"/>
      <c r="B146" s="119"/>
      <c r="C146" s="107"/>
      <c r="D146" s="122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7"/>
      <c r="B147" s="119"/>
      <c r="C147" s="107"/>
      <c r="D147" s="122"/>
      <c r="E147" s="26" t="s">
        <v>58</v>
      </c>
      <c r="F147" s="13">
        <f t="shared" si="82"/>
        <v>4889.326</v>
      </c>
      <c r="G147" s="17">
        <v>3949.9850000000001</v>
      </c>
      <c r="H147" s="16">
        <v>0</v>
      </c>
      <c r="I147" s="16">
        <v>61.08</v>
      </c>
      <c r="J147" s="16">
        <v>878.26099999999997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8"/>
      <c r="B148" s="120"/>
      <c r="C148" s="108"/>
      <c r="D148" s="123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6" t="s">
        <v>94</v>
      </c>
      <c r="B149" s="103" t="s">
        <v>104</v>
      </c>
      <c r="C149" s="106">
        <v>2021</v>
      </c>
      <c r="D149" s="100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7"/>
      <c r="B150" s="119"/>
      <c r="C150" s="107"/>
      <c r="D150" s="122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7"/>
      <c r="B151" s="119"/>
      <c r="C151" s="107"/>
      <c r="D151" s="122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7"/>
      <c r="B152" s="119"/>
      <c r="C152" s="107"/>
      <c r="D152" s="122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7"/>
      <c r="B153" s="119"/>
      <c r="C153" s="107"/>
      <c r="D153" s="122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8"/>
      <c r="B154" s="120"/>
      <c r="C154" s="108"/>
      <c r="D154" s="123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6" t="s">
        <v>95</v>
      </c>
      <c r="B155" s="154" t="s">
        <v>122</v>
      </c>
      <c r="C155" s="106" t="s">
        <v>149</v>
      </c>
      <c r="D155" s="100" t="s">
        <v>175</v>
      </c>
      <c r="E155" s="26" t="s">
        <v>47</v>
      </c>
      <c r="F155" s="13">
        <f t="shared" ref="F155:F160" si="86">G155+H155+I155+J155+K155+L155</f>
        <v>124347.23999999999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22364.707999999999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7"/>
      <c r="B156" s="152"/>
      <c r="C156" s="107"/>
      <c r="D156" s="122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7"/>
      <c r="B157" s="152"/>
      <c r="C157" s="107"/>
      <c r="D157" s="122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7"/>
      <c r="B158" s="152"/>
      <c r="C158" s="107"/>
      <c r="D158" s="122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7"/>
      <c r="B159" s="152"/>
      <c r="C159" s="107"/>
      <c r="D159" s="122"/>
      <c r="E159" s="26" t="s">
        <v>58</v>
      </c>
      <c r="F159" s="13">
        <f t="shared" si="86"/>
        <v>124347.23999999999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6">
        <f>22364.708</f>
        <v>22364.707999999999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8"/>
      <c r="B160" s="153"/>
      <c r="C160" s="108"/>
      <c r="D160" s="123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6" t="s">
        <v>96</v>
      </c>
      <c r="B161" s="103" t="s">
        <v>85</v>
      </c>
      <c r="C161" s="106" t="s">
        <v>153</v>
      </c>
      <c r="D161" s="100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7"/>
      <c r="B162" s="152"/>
      <c r="C162" s="107"/>
      <c r="D162" s="101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7"/>
      <c r="B163" s="152"/>
      <c r="C163" s="107"/>
      <c r="D163" s="101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7"/>
      <c r="B164" s="152"/>
      <c r="C164" s="107"/>
      <c r="D164" s="101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7"/>
      <c r="B165" s="152"/>
      <c r="C165" s="107"/>
      <c r="D165" s="101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8"/>
      <c r="B166" s="153"/>
      <c r="C166" s="108"/>
      <c r="D166" s="102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6" t="s">
        <v>105</v>
      </c>
      <c r="B167" s="103" t="s">
        <v>123</v>
      </c>
      <c r="C167" s="106" t="s">
        <v>149</v>
      </c>
      <c r="D167" s="137" t="s">
        <v>174</v>
      </c>
      <c r="E167" s="26" t="s">
        <v>47</v>
      </c>
      <c r="F167" s="13">
        <f t="shared" ref="F167:F172" si="91">G167+H167+I167+J167+K167+L167</f>
        <v>186488.81964999999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33833.588000000003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7"/>
      <c r="B168" s="152"/>
      <c r="C168" s="107"/>
      <c r="D168" s="137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7"/>
      <c r="B169" s="152"/>
      <c r="C169" s="107"/>
      <c r="D169" s="137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7"/>
      <c r="B170" s="152"/>
      <c r="C170" s="107"/>
      <c r="D170" s="137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7"/>
      <c r="B171" s="152"/>
      <c r="C171" s="107"/>
      <c r="D171" s="137"/>
      <c r="E171" s="26" t="s">
        <v>58</v>
      </c>
      <c r="F171" s="13">
        <f t="shared" si="91"/>
        <v>186488.81964999999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6">
        <f>33833.588</f>
        <v>33833.588000000003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8"/>
      <c r="B172" s="153"/>
      <c r="C172" s="108"/>
      <c r="D172" s="138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6" t="s">
        <v>108</v>
      </c>
      <c r="B173" s="103" t="s">
        <v>109</v>
      </c>
      <c r="C173" s="106" t="s">
        <v>181</v>
      </c>
      <c r="D173" s="100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7"/>
      <c r="B174" s="119"/>
      <c r="C174" s="107"/>
      <c r="D174" s="122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7"/>
      <c r="B175" s="119"/>
      <c r="C175" s="107"/>
      <c r="D175" s="122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7"/>
      <c r="B176" s="119"/>
      <c r="C176" s="107"/>
      <c r="D176" s="122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7"/>
      <c r="B177" s="119"/>
      <c r="C177" s="107"/>
      <c r="D177" s="122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8"/>
      <c r="B178" s="120"/>
      <c r="C178" s="108"/>
      <c r="D178" s="123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6" t="s">
        <v>128</v>
      </c>
      <c r="B179" s="103" t="s">
        <v>129</v>
      </c>
      <c r="C179" s="106" t="s">
        <v>178</v>
      </c>
      <c r="D179" s="100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7"/>
      <c r="B180" s="119"/>
      <c r="C180" s="107"/>
      <c r="D180" s="122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7"/>
      <c r="B181" s="119"/>
      <c r="C181" s="107"/>
      <c r="D181" s="122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7"/>
      <c r="B182" s="119"/>
      <c r="C182" s="107"/>
      <c r="D182" s="122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7"/>
      <c r="B183" s="119"/>
      <c r="C183" s="107"/>
      <c r="D183" s="122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8"/>
      <c r="B184" s="120"/>
      <c r="C184" s="108"/>
      <c r="D184" s="123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6" t="s">
        <v>132</v>
      </c>
      <c r="B185" s="103" t="s">
        <v>134</v>
      </c>
      <c r="C185" s="111">
        <v>2023</v>
      </c>
      <c r="D185" s="100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7"/>
      <c r="B186" s="119"/>
      <c r="C186" s="121"/>
      <c r="D186" s="122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7"/>
      <c r="B187" s="119"/>
      <c r="C187" s="121"/>
      <c r="D187" s="122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7"/>
      <c r="B188" s="119"/>
      <c r="C188" s="121"/>
      <c r="D188" s="122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7"/>
      <c r="B189" s="119"/>
      <c r="C189" s="121"/>
      <c r="D189" s="122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8"/>
      <c r="B190" s="120"/>
      <c r="C190" s="112"/>
      <c r="D190" s="123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6" t="s">
        <v>79</v>
      </c>
      <c r="B191" s="116" t="s">
        <v>86</v>
      </c>
      <c r="C191" s="106" t="s">
        <v>106</v>
      </c>
      <c r="D191" s="100" t="s">
        <v>192</v>
      </c>
      <c r="E191" s="26" t="s">
        <v>47</v>
      </c>
      <c r="F191" s="13">
        <f>G191+H191+I191+J191+K191+L191</f>
        <v>113542.51534000001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J197+J203+J209+J215+J221+J227+J233+J239+J246+J253</f>
        <v>27194.041799999999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7"/>
      <c r="B192" s="117"/>
      <c r="C192" s="107"/>
      <c r="D192" s="109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7"/>
      <c r="B193" s="117"/>
      <c r="C193" s="107"/>
      <c r="D193" s="109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7"/>
      <c r="B194" s="117"/>
      <c r="C194" s="107"/>
      <c r="D194" s="109"/>
      <c r="E194" s="26" t="s">
        <v>57</v>
      </c>
      <c r="F194" s="13">
        <f t="shared" si="105"/>
        <v>29126.214520000001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J200+J212+J218+J206+J224+J230+J242+J249+J256</f>
        <v>14774.60692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7"/>
      <c r="B195" s="117"/>
      <c r="C195" s="107"/>
      <c r="D195" s="109"/>
      <c r="E195" s="26" t="s">
        <v>58</v>
      </c>
      <c r="F195" s="13">
        <f t="shared" si="105"/>
        <v>67703.610709999994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J201+J207+J213+J219+J225+J231+J237+J243+J250+J257</f>
        <v>1846.98091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8"/>
      <c r="B196" s="118"/>
      <c r="C196" s="108"/>
      <c r="D196" s="110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0" t="s">
        <v>25</v>
      </c>
      <c r="B197" s="103" t="s">
        <v>112</v>
      </c>
      <c r="C197" s="106" t="s">
        <v>187</v>
      </c>
      <c r="D197" s="100" t="s">
        <v>197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1"/>
      <c r="B198" s="104"/>
      <c r="C198" s="107"/>
      <c r="D198" s="109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1"/>
      <c r="B199" s="104"/>
      <c r="C199" s="107"/>
      <c r="D199" s="109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1"/>
      <c r="B200" s="104"/>
      <c r="C200" s="107"/>
      <c r="D200" s="109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1"/>
      <c r="B201" s="104"/>
      <c r="C201" s="107"/>
      <c r="D201" s="109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2"/>
      <c r="B202" s="105"/>
      <c r="C202" s="108"/>
      <c r="D202" s="110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0" t="s">
        <v>26</v>
      </c>
      <c r="B203" s="103" t="s">
        <v>130</v>
      </c>
      <c r="C203" s="106" t="s">
        <v>90</v>
      </c>
      <c r="D203" s="100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1"/>
      <c r="B204" s="104"/>
      <c r="C204" s="107"/>
      <c r="D204" s="139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1"/>
      <c r="B205" s="104"/>
      <c r="C205" s="107"/>
      <c r="D205" s="139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1"/>
      <c r="B206" s="104"/>
      <c r="C206" s="107"/>
      <c r="D206" s="139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1"/>
      <c r="B207" s="104"/>
      <c r="C207" s="107"/>
      <c r="D207" s="139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2"/>
      <c r="B208" s="105"/>
      <c r="C208" s="108"/>
      <c r="D208" s="140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0" t="s">
        <v>27</v>
      </c>
      <c r="B209" s="103" t="s">
        <v>139</v>
      </c>
      <c r="C209" s="106" t="s">
        <v>106</v>
      </c>
      <c r="D209" s="100" t="s">
        <v>193</v>
      </c>
      <c r="E209" s="26" t="s">
        <v>47</v>
      </c>
      <c r="F209" s="13">
        <f t="shared" ref="F209:F214" si="113">G209+H209+I209+J209+K209+L209</f>
        <v>39539.010999999999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508.80599999999998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1"/>
      <c r="B210" s="104"/>
      <c r="C210" s="107"/>
      <c r="D210" s="109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1"/>
      <c r="B211" s="104"/>
      <c r="C211" s="107"/>
      <c r="D211" s="109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1"/>
      <c r="B212" s="104"/>
      <c r="C212" s="107"/>
      <c r="D212" s="109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1"/>
      <c r="B213" s="104"/>
      <c r="C213" s="107"/>
      <c r="D213" s="109"/>
      <c r="E213" s="26" t="s">
        <v>58</v>
      </c>
      <c r="F213" s="13">
        <f t="shared" si="113"/>
        <v>39539.010999999999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v>508.80599999999998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2"/>
      <c r="B214" s="105"/>
      <c r="C214" s="108"/>
      <c r="D214" s="110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0" t="s">
        <v>28</v>
      </c>
      <c r="B215" s="154" t="s">
        <v>179</v>
      </c>
      <c r="C215" s="106" t="s">
        <v>90</v>
      </c>
      <c r="D215" s="100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1"/>
      <c r="B216" s="104"/>
      <c r="C216" s="107"/>
      <c r="D216" s="139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1"/>
      <c r="B217" s="104"/>
      <c r="C217" s="107"/>
      <c r="D217" s="139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1"/>
      <c r="B218" s="104"/>
      <c r="C218" s="107"/>
      <c r="D218" s="139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1"/>
      <c r="B219" s="104"/>
      <c r="C219" s="107"/>
      <c r="D219" s="139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2"/>
      <c r="B220" s="105"/>
      <c r="C220" s="108"/>
      <c r="D220" s="140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0" t="s">
        <v>98</v>
      </c>
      <c r="B221" s="131" t="s">
        <v>144</v>
      </c>
      <c r="C221" s="134" t="s">
        <v>182</v>
      </c>
      <c r="D221" s="100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1"/>
      <c r="B222" s="132"/>
      <c r="C222" s="135"/>
      <c r="D222" s="101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1"/>
      <c r="B223" s="132"/>
      <c r="C223" s="135"/>
      <c r="D223" s="101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1"/>
      <c r="B224" s="132"/>
      <c r="C224" s="135"/>
      <c r="D224" s="101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1"/>
      <c r="B225" s="132"/>
      <c r="C225" s="135"/>
      <c r="D225" s="101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2"/>
      <c r="B226" s="133"/>
      <c r="C226" s="136"/>
      <c r="D226" s="102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0" t="s">
        <v>111</v>
      </c>
      <c r="B227" s="103" t="s">
        <v>113</v>
      </c>
      <c r="C227" s="106">
        <v>2023</v>
      </c>
      <c r="D227" s="100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1"/>
      <c r="B228" s="104"/>
      <c r="C228" s="107"/>
      <c r="D228" s="109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1"/>
      <c r="B229" s="104"/>
      <c r="C229" s="107"/>
      <c r="D229" s="109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1"/>
      <c r="B230" s="104"/>
      <c r="C230" s="107"/>
      <c r="D230" s="109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1"/>
      <c r="B231" s="104"/>
      <c r="C231" s="107"/>
      <c r="D231" s="109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2"/>
      <c r="B232" s="105"/>
      <c r="C232" s="108"/>
      <c r="D232" s="110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0" t="s">
        <v>140</v>
      </c>
      <c r="B233" s="103" t="s">
        <v>141</v>
      </c>
      <c r="C233" s="106">
        <v>2023</v>
      </c>
      <c r="D233" s="100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1"/>
      <c r="B234" s="104"/>
      <c r="C234" s="107"/>
      <c r="D234" s="109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1"/>
      <c r="B235" s="104"/>
      <c r="C235" s="107"/>
      <c r="D235" s="109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1"/>
      <c r="B236" s="104"/>
      <c r="C236" s="107"/>
      <c r="D236" s="109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1"/>
      <c r="B237" s="104"/>
      <c r="C237" s="107"/>
      <c r="D237" s="109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2"/>
      <c r="B238" s="105"/>
      <c r="C238" s="108"/>
      <c r="D238" s="110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0" t="s">
        <v>183</v>
      </c>
      <c r="B239" s="103" t="s">
        <v>184</v>
      </c>
      <c r="C239" s="106">
        <v>2024</v>
      </c>
      <c r="D239" s="100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1"/>
      <c r="B240" s="104"/>
      <c r="C240" s="107"/>
      <c r="D240" s="109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1"/>
      <c r="B241" s="104"/>
      <c r="C241" s="107"/>
      <c r="D241" s="109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1"/>
      <c r="B242" s="104"/>
      <c r="C242" s="107"/>
      <c r="D242" s="109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1"/>
      <c r="B243" s="104"/>
      <c r="C243" s="107"/>
      <c r="D243" s="109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>
      <c r="A244" s="101"/>
      <c r="B244" s="104"/>
      <c r="C244" s="107"/>
      <c r="D244" s="109"/>
      <c r="E244" s="111" t="s">
        <v>59</v>
      </c>
      <c r="F244" s="96">
        <f>G244+H244+I244+J244+K244</f>
        <v>0</v>
      </c>
      <c r="G244" s="98">
        <v>0</v>
      </c>
      <c r="H244" s="98">
        <v>0</v>
      </c>
      <c r="I244" s="98">
        <v>0</v>
      </c>
      <c r="J244" s="98">
        <v>0</v>
      </c>
      <c r="K244" s="98">
        <v>0</v>
      </c>
      <c r="L244" s="98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>
      <c r="A245" s="102"/>
      <c r="B245" s="105"/>
      <c r="C245" s="108"/>
      <c r="D245" s="110"/>
      <c r="E245" s="112"/>
      <c r="F245" s="97"/>
      <c r="G245" s="99"/>
      <c r="H245" s="99"/>
      <c r="I245" s="99"/>
      <c r="J245" s="99"/>
      <c r="K245" s="99"/>
      <c r="L245" s="99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0" t="s">
        <v>195</v>
      </c>
      <c r="B246" s="103" t="s">
        <v>196</v>
      </c>
      <c r="C246" s="106">
        <v>2024</v>
      </c>
      <c r="D246" s="100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1"/>
      <c r="B247" s="104"/>
      <c r="C247" s="107"/>
      <c r="D247" s="109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>
      <c r="A248" s="101"/>
      <c r="B248" s="104"/>
      <c r="C248" s="107"/>
      <c r="D248" s="109"/>
      <c r="E248" s="25" t="s">
        <v>185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1"/>
      <c r="B249" s="104"/>
      <c r="C249" s="107"/>
      <c r="D249" s="109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1"/>
      <c r="B250" s="104"/>
      <c r="C250" s="107"/>
      <c r="D250" s="109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550</v>
      </c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1"/>
      <c r="B251" s="104"/>
      <c r="C251" s="107"/>
      <c r="D251" s="109"/>
      <c r="E251" s="111" t="s">
        <v>59</v>
      </c>
      <c r="F251" s="96">
        <f>G251+H251+I251+J251+K251</f>
        <v>0</v>
      </c>
      <c r="G251" s="98">
        <v>0</v>
      </c>
      <c r="H251" s="98">
        <v>0</v>
      </c>
      <c r="I251" s="98">
        <v>0</v>
      </c>
      <c r="J251" s="98">
        <v>0</v>
      </c>
      <c r="K251" s="98">
        <v>0</v>
      </c>
      <c r="L251" s="98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2"/>
      <c r="B252" s="105"/>
      <c r="C252" s="108"/>
      <c r="D252" s="110"/>
      <c r="E252" s="112"/>
      <c r="F252" s="97"/>
      <c r="G252" s="99"/>
      <c r="H252" s="99"/>
      <c r="I252" s="99"/>
      <c r="J252" s="99"/>
      <c r="K252" s="99"/>
      <c r="L252" s="99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>
      <c r="A253" s="100" t="s">
        <v>198</v>
      </c>
      <c r="B253" s="103" t="s">
        <v>199</v>
      </c>
      <c r="C253" s="106">
        <v>2024</v>
      </c>
      <c r="D253" s="100" t="s">
        <v>164</v>
      </c>
      <c r="E253" s="26" t="s">
        <v>47</v>
      </c>
      <c r="F253" s="13">
        <f>G253+H253+I253+J253+K253+L253</f>
        <v>15551.83</v>
      </c>
      <c r="G253" s="14">
        <f>G254+G256+G257+G258</f>
        <v>0</v>
      </c>
      <c r="H253" s="14">
        <f>H254+H256+H257+H258</f>
        <v>0</v>
      </c>
      <c r="I253" s="14">
        <f>I254+I256+I257+I258</f>
        <v>0</v>
      </c>
      <c r="J253" s="14">
        <f>J254+J255+J256+J257+J258</f>
        <v>15551.83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>
      <c r="A254" s="101"/>
      <c r="B254" s="104"/>
      <c r="C254" s="107"/>
      <c r="D254" s="109"/>
      <c r="E254" s="26" t="s">
        <v>56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>
      <c r="A255" s="101"/>
      <c r="B255" s="104"/>
      <c r="C255" s="107"/>
      <c r="D255" s="109"/>
      <c r="E255" s="25" t="s">
        <v>185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>
      <c r="A256" s="101"/>
      <c r="B256" s="104"/>
      <c r="C256" s="107"/>
      <c r="D256" s="109"/>
      <c r="E256" s="26" t="s">
        <v>57</v>
      </c>
      <c r="F256" s="13">
        <f>G256+H256+I256+J256+K256+L256</f>
        <v>14774.238499999999</v>
      </c>
      <c r="G256" s="16">
        <v>0</v>
      </c>
      <c r="H256" s="16">
        <v>0</v>
      </c>
      <c r="I256" s="27">
        <v>0</v>
      </c>
      <c r="J256" s="16">
        <v>14774.238499999999</v>
      </c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>
      <c r="A257" s="101"/>
      <c r="B257" s="104"/>
      <c r="C257" s="107"/>
      <c r="D257" s="109"/>
      <c r="E257" s="26" t="s">
        <v>58</v>
      </c>
      <c r="F257" s="13">
        <f>G257+H257+I257+J257+K257+L257</f>
        <v>777.5915</v>
      </c>
      <c r="G257" s="16">
        <v>0</v>
      </c>
      <c r="H257" s="16">
        <v>0</v>
      </c>
      <c r="I257" s="27"/>
      <c r="J257" s="16">
        <v>777.5915</v>
      </c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>
      <c r="A258" s="101"/>
      <c r="B258" s="104"/>
      <c r="C258" s="107"/>
      <c r="D258" s="109"/>
      <c r="E258" s="111" t="s">
        <v>59</v>
      </c>
      <c r="F258" s="96">
        <f>G258+H258+I258+J258+K258</f>
        <v>0</v>
      </c>
      <c r="G258" s="98">
        <v>0</v>
      </c>
      <c r="H258" s="98">
        <v>0</v>
      </c>
      <c r="I258" s="98">
        <v>0</v>
      </c>
      <c r="J258" s="98">
        <v>0</v>
      </c>
      <c r="K258" s="98">
        <v>0</v>
      </c>
      <c r="L258" s="98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>
      <c r="A259" s="102"/>
      <c r="B259" s="105"/>
      <c r="C259" s="108"/>
      <c r="D259" s="110"/>
      <c r="E259" s="112"/>
      <c r="F259" s="97"/>
      <c r="G259" s="99"/>
      <c r="H259" s="99"/>
      <c r="I259" s="99"/>
      <c r="J259" s="99"/>
      <c r="K259" s="99"/>
      <c r="L259" s="99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42" customFormat="1" ht="21.75" customHeight="1">
      <c r="A260" s="113"/>
      <c r="B260" s="141" t="s">
        <v>73</v>
      </c>
      <c r="C260" s="106" t="s">
        <v>149</v>
      </c>
      <c r="D260" s="137"/>
      <c r="E260" s="25" t="s">
        <v>47</v>
      </c>
      <c r="F260" s="23">
        <f t="shared" ref="F260:J261" si="123">F11+F65+F77+F119+F191</f>
        <v>1290726.6933799998</v>
      </c>
      <c r="G260" s="23">
        <f t="shared" si="123"/>
        <v>182601.34386000002</v>
      </c>
      <c r="H260" s="23">
        <f t="shared" si="123"/>
        <v>233788.01252999998</v>
      </c>
      <c r="I260" s="23">
        <f t="shared" si="123"/>
        <v>207030.61450999998</v>
      </c>
      <c r="J260" s="23">
        <f t="shared" si="123"/>
        <v>232502.60647999999</v>
      </c>
      <c r="K260" s="70">
        <f>K11+K65+K77+K119+K191+K107+K179</f>
        <v>199465.86599999998</v>
      </c>
      <c r="L260" s="70">
        <f>L11+L65+L77+L119+L191</f>
        <v>235338.25</v>
      </c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59"/>
      <c r="AN260" s="59"/>
      <c r="AO260" s="59"/>
      <c r="AP260" s="59"/>
      <c r="AQ260" s="59"/>
      <c r="AR260" s="39"/>
      <c r="AS260" s="39"/>
      <c r="AT260" s="39"/>
      <c r="AU260" s="39"/>
      <c r="AV260" s="39"/>
      <c r="AW260" s="39"/>
      <c r="AX260" s="39"/>
      <c r="AY260" s="39"/>
      <c r="AZ260" s="39"/>
    </row>
    <row r="261" spans="1:53" s="42" customFormat="1" ht="21.75" customHeight="1">
      <c r="A261" s="114"/>
      <c r="B261" s="142"/>
      <c r="C261" s="107"/>
      <c r="D261" s="137"/>
      <c r="E261" s="25" t="s">
        <v>56</v>
      </c>
      <c r="F261" s="23">
        <f t="shared" si="123"/>
        <v>14207.995989999999</v>
      </c>
      <c r="G261" s="23">
        <f t="shared" si="123"/>
        <v>6456.1931199999999</v>
      </c>
      <c r="H261" s="23">
        <f t="shared" si="123"/>
        <v>356.34931</v>
      </c>
      <c r="I261" s="23">
        <f t="shared" si="123"/>
        <v>6245.4033200000003</v>
      </c>
      <c r="J261" s="23">
        <f t="shared" si="123"/>
        <v>1150.05024</v>
      </c>
      <c r="K261" s="70">
        <f>K12+K66+K78+K120+K192</f>
        <v>0</v>
      </c>
      <c r="L261" s="70">
        <f>L12+L66+L78+L120+L192</f>
        <v>0</v>
      </c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59"/>
      <c r="AN261" s="59"/>
      <c r="AO261" s="59"/>
      <c r="AP261" s="59"/>
      <c r="AQ261" s="59"/>
      <c r="AR261" s="39"/>
      <c r="AS261" s="39"/>
      <c r="AT261" s="39"/>
      <c r="AU261" s="39"/>
      <c r="AV261" s="39"/>
      <c r="AW261" s="39"/>
      <c r="AX261" s="39"/>
      <c r="AY261" s="39"/>
      <c r="AZ261" s="39"/>
    </row>
    <row r="262" spans="1:53" s="42" customFormat="1" ht="27" customHeight="1">
      <c r="A262" s="114"/>
      <c r="B262" s="142"/>
      <c r="C262" s="107"/>
      <c r="D262" s="137"/>
      <c r="E262" s="25" t="s">
        <v>185</v>
      </c>
      <c r="F262" s="23">
        <f t="shared" ref="F262:H265" si="124">F13+F67+F79+F121+F193</f>
        <v>10565.45397</v>
      </c>
      <c r="G262" s="70">
        <f t="shared" si="124"/>
        <v>0</v>
      </c>
      <c r="H262" s="70">
        <f t="shared" si="124"/>
        <v>0</v>
      </c>
      <c r="I262" s="70">
        <f>I13+I73+I79+I121+I193</f>
        <v>0</v>
      </c>
      <c r="J262" s="23">
        <f>J13+J67+J79+J121+J193</f>
        <v>10565.45397</v>
      </c>
      <c r="K262" s="70">
        <f>K13+K67+K79+K121+K193</f>
        <v>0</v>
      </c>
      <c r="L262" s="70">
        <f>L13+L67+L79+L121+L193</f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59"/>
      <c r="AN262" s="59"/>
      <c r="AO262" s="59"/>
      <c r="AP262" s="59"/>
      <c r="AQ262" s="59"/>
      <c r="AR262" s="39"/>
      <c r="AS262" s="39"/>
      <c r="AT262" s="39"/>
      <c r="AU262" s="39"/>
      <c r="AV262" s="39"/>
      <c r="AW262" s="39"/>
      <c r="AX262" s="39"/>
      <c r="AY262" s="39"/>
      <c r="AZ262" s="39"/>
    </row>
    <row r="263" spans="1:53" s="42" customFormat="1" ht="21.75" customHeight="1">
      <c r="A263" s="114"/>
      <c r="B263" s="142"/>
      <c r="C263" s="107"/>
      <c r="D263" s="137"/>
      <c r="E263" s="25" t="s">
        <v>57</v>
      </c>
      <c r="F263" s="23">
        <f t="shared" si="124"/>
        <v>29962.169240000003</v>
      </c>
      <c r="G263" s="23">
        <f t="shared" si="124"/>
        <v>462.43673999999999</v>
      </c>
      <c r="H263" s="23">
        <f t="shared" si="124"/>
        <v>13484.10122</v>
      </c>
      <c r="I263" s="23">
        <f>I14+I74+I80+I122+I194</f>
        <v>856.86382000000003</v>
      </c>
      <c r="J263" s="23">
        <f>J14+J68+J80+J122+J194</f>
        <v>14942.767460000001</v>
      </c>
      <c r="K263" s="70">
        <f>K14+K68+K80+K122+K194</f>
        <v>108</v>
      </c>
      <c r="L263" s="70">
        <f>L14+L68+L80+L122+L194</f>
        <v>108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59"/>
      <c r="AN263" s="59"/>
      <c r="AO263" s="59"/>
      <c r="AP263" s="59"/>
      <c r="AQ263" s="59"/>
      <c r="AR263" s="39"/>
      <c r="AS263" s="39"/>
      <c r="AT263" s="39"/>
      <c r="AU263" s="39"/>
      <c r="AV263" s="39"/>
      <c r="AW263" s="39"/>
      <c r="AX263" s="39"/>
      <c r="AY263" s="39"/>
      <c r="AZ263" s="39"/>
    </row>
    <row r="264" spans="1:53" s="42" customFormat="1" ht="21.75" customHeight="1">
      <c r="A264" s="114"/>
      <c r="B264" s="142"/>
      <c r="C264" s="107"/>
      <c r="D264" s="137"/>
      <c r="E264" s="25" t="s">
        <v>58</v>
      </c>
      <c r="F264" s="23">
        <f t="shared" si="124"/>
        <v>1235991.0741799998</v>
      </c>
      <c r="G264" s="23">
        <f t="shared" si="124"/>
        <v>175682.71400000001</v>
      </c>
      <c r="H264" s="23">
        <f t="shared" si="124"/>
        <v>219947.56200000001</v>
      </c>
      <c r="I264" s="23">
        <f>I15+I69+I81+I123+I195</f>
        <v>199928.34736999997</v>
      </c>
      <c r="J264" s="23">
        <f>J15+J69+J81+J123+J195</f>
        <v>205844.33481</v>
      </c>
      <c r="K264" s="70">
        <f>K15+K69+K81+K123+K195+K111+K183</f>
        <v>199357.86599999998</v>
      </c>
      <c r="L264" s="70">
        <f>L15+L69+L81+L123+L195+L111+L183</f>
        <v>235230.25</v>
      </c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59"/>
      <c r="AN264" s="59"/>
      <c r="AO264" s="59"/>
      <c r="AP264" s="59"/>
      <c r="AQ264" s="59"/>
      <c r="AR264" s="39"/>
      <c r="AS264" s="39"/>
      <c r="AT264" s="39"/>
      <c r="AU264" s="39"/>
      <c r="AV264" s="39"/>
      <c r="AW264" s="39"/>
      <c r="AX264" s="39"/>
      <c r="AY264" s="39"/>
      <c r="AZ264" s="39"/>
    </row>
    <row r="265" spans="1:53" s="58" customFormat="1" ht="21.75" customHeight="1">
      <c r="A265" s="115"/>
      <c r="B265" s="143"/>
      <c r="C265" s="108"/>
      <c r="D265" s="138"/>
      <c r="E265" s="25" t="s">
        <v>59</v>
      </c>
      <c r="F265" s="13">
        <f t="shared" si="124"/>
        <v>0</v>
      </c>
      <c r="G265" s="23">
        <f t="shared" si="124"/>
        <v>0</v>
      </c>
      <c r="H265" s="23">
        <f t="shared" si="124"/>
        <v>0</v>
      </c>
      <c r="I265" s="23">
        <f>I16+I70+I82+I124+I196</f>
        <v>0</v>
      </c>
      <c r="J265" s="23">
        <f>J16+J70+J82+J124+J196</f>
        <v>0</v>
      </c>
      <c r="K265" s="70">
        <f>K16+K70+K82+K124+K196</f>
        <v>0</v>
      </c>
      <c r="L265" s="70">
        <f>L16+L70+L82+L124+L196</f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60"/>
      <c r="AN265" s="60"/>
      <c r="AO265" s="60"/>
      <c r="AP265" s="60"/>
      <c r="AQ265" s="60"/>
      <c r="AR265" s="55"/>
      <c r="AS265" s="55"/>
      <c r="AT265" s="55"/>
      <c r="AU265" s="55"/>
      <c r="AV265" s="55"/>
      <c r="AW265" s="55"/>
      <c r="AX265" s="55"/>
      <c r="AY265" s="55"/>
      <c r="AZ265" s="55"/>
    </row>
    <row r="266" spans="1:53" s="31" customFormat="1" ht="21.75" customHeight="1">
      <c r="A266" s="92"/>
      <c r="B266" s="93"/>
      <c r="C266" s="94"/>
      <c r="D266" s="95"/>
      <c r="E266" s="94"/>
      <c r="F266" s="93"/>
      <c r="G266" s="93"/>
      <c r="H266" s="93"/>
      <c r="I266" s="93"/>
      <c r="J266" s="93"/>
      <c r="K266" s="93"/>
      <c r="L266" s="9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</row>
    <row r="267" spans="1:53" s="80" customFormat="1" ht="12" customHeight="1">
      <c r="B267" s="81" t="s">
        <v>145</v>
      </c>
      <c r="C267" s="82"/>
      <c r="D267" s="88" t="s">
        <v>146</v>
      </c>
      <c r="E267" s="88"/>
      <c r="F267" s="88"/>
      <c r="G267" s="88"/>
      <c r="H267" s="88"/>
      <c r="I267" s="89"/>
      <c r="J267" s="90"/>
      <c r="K267" s="90"/>
      <c r="L267" s="83"/>
      <c r="M267" s="83"/>
      <c r="N267" s="83"/>
      <c r="O267" s="83"/>
      <c r="P267" s="83"/>
      <c r="Q267" s="83"/>
      <c r="R267" s="83"/>
    </row>
    <row r="268" spans="1:53" s="80" customFormat="1" ht="14.25" customHeight="1">
      <c r="B268" s="84"/>
      <c r="C268" s="84"/>
      <c r="D268" s="91" t="s">
        <v>148</v>
      </c>
      <c r="E268" s="91"/>
      <c r="F268" s="91"/>
      <c r="G268" s="91"/>
      <c r="H268" s="91"/>
      <c r="J268" s="83"/>
      <c r="K268" s="89" t="s">
        <v>147</v>
      </c>
      <c r="L268" s="85"/>
      <c r="M268" s="83"/>
      <c r="N268" s="83"/>
      <c r="O268" s="83"/>
      <c r="P268" s="83"/>
      <c r="Q268" s="83"/>
      <c r="R268" s="83"/>
    </row>
    <row r="269" spans="1:53" s="77" customFormat="1" ht="12.75">
      <c r="B269" s="78"/>
      <c r="C269" s="78"/>
      <c r="D269" s="78"/>
      <c r="E269" s="78"/>
      <c r="F269" s="78"/>
      <c r="G269" s="78"/>
      <c r="H269" s="78"/>
      <c r="J269" s="86"/>
      <c r="K269" s="79"/>
      <c r="L269" s="79"/>
      <c r="M269" s="79"/>
      <c r="N269" s="79"/>
      <c r="O269" s="79"/>
      <c r="P269" s="79"/>
      <c r="Q269" s="79"/>
      <c r="R269" s="79"/>
    </row>
    <row r="270" spans="1:53" s="77" customFormat="1" ht="12.75">
      <c r="B270" s="78"/>
      <c r="C270" s="78"/>
      <c r="D270" s="78"/>
      <c r="E270" s="78"/>
      <c r="F270" s="78"/>
      <c r="G270" s="78"/>
      <c r="H270" s="78"/>
      <c r="I270" s="87"/>
      <c r="J270" s="87"/>
      <c r="K270" s="87"/>
      <c r="L270" s="79"/>
      <c r="M270" s="79"/>
      <c r="N270" s="79"/>
      <c r="O270" s="79"/>
      <c r="P270" s="79"/>
      <c r="Q270" s="79"/>
      <c r="R270" s="79"/>
    </row>
    <row r="271" spans="1:53" s="33" customFormat="1" ht="21.75" customHeight="1">
      <c r="F271" s="37"/>
      <c r="H271" s="61"/>
      <c r="I271" s="61"/>
      <c r="J271" s="61"/>
      <c r="K271" s="68"/>
      <c r="L271" s="68"/>
    </row>
    <row r="272" spans="1:53" s="33" customFormat="1" ht="21.75" customHeight="1">
      <c r="F272" s="37"/>
      <c r="H272" s="61"/>
      <c r="I272" s="61"/>
      <c r="J272" s="61"/>
      <c r="K272" s="68"/>
      <c r="L272" s="68"/>
    </row>
    <row r="273" spans="1:52" s="33" customFormat="1" ht="21.75" customHeight="1">
      <c r="F273" s="37"/>
      <c r="H273" s="61"/>
      <c r="I273" s="61"/>
      <c r="J273" s="61"/>
      <c r="K273" s="68"/>
      <c r="L273" s="68"/>
    </row>
    <row r="274" spans="1:52" s="33" customFormat="1" ht="21.75" customHeight="1">
      <c r="F274" s="37"/>
      <c r="H274" s="61"/>
      <c r="I274" s="61"/>
      <c r="J274" s="61"/>
      <c r="K274" s="68"/>
      <c r="L274" s="68"/>
    </row>
    <row r="275" spans="1:52" s="33" customFormat="1" ht="21.75" customHeight="1">
      <c r="F275" s="37"/>
      <c r="H275" s="61"/>
      <c r="I275" s="61"/>
      <c r="J275" s="61"/>
      <c r="K275" s="68"/>
      <c r="L275" s="68"/>
    </row>
    <row r="276" spans="1:52" s="33" customFormat="1" ht="21.75" customHeight="1">
      <c r="F276" s="37"/>
      <c r="H276" s="61"/>
      <c r="I276" s="61"/>
      <c r="J276" s="61"/>
      <c r="K276" s="68"/>
      <c r="L276" s="68"/>
    </row>
    <row r="277" spans="1:52" s="33" customFormat="1" ht="21.75" customHeight="1">
      <c r="F277" s="37"/>
      <c r="H277" s="61"/>
      <c r="I277" s="61"/>
      <c r="J277" s="61"/>
      <c r="K277" s="68"/>
      <c r="L277" s="68"/>
    </row>
    <row r="278" spans="1:52" s="33" customFormat="1" ht="21.75" customHeight="1">
      <c r="F278" s="37"/>
      <c r="H278" s="61"/>
      <c r="I278" s="61"/>
      <c r="J278" s="61"/>
      <c r="K278" s="68"/>
      <c r="L278" s="68"/>
    </row>
    <row r="279" spans="1:52" s="33" customFormat="1" ht="21.75" customHeight="1">
      <c r="F279" s="37"/>
      <c r="H279" s="61"/>
      <c r="I279" s="61"/>
      <c r="J279" s="61"/>
      <c r="K279" s="68"/>
      <c r="L279" s="68"/>
    </row>
    <row r="280" spans="1:52" s="33" customFormat="1" ht="21.75" customHeight="1">
      <c r="F280" s="37"/>
      <c r="H280" s="61"/>
      <c r="I280" s="61"/>
      <c r="J280" s="61"/>
      <c r="K280" s="68"/>
      <c r="L280" s="68"/>
    </row>
    <row r="281" spans="1:52" s="33" customFormat="1" ht="21.75" customHeight="1">
      <c r="F281" s="37"/>
      <c r="H281" s="61"/>
      <c r="I281" s="61"/>
      <c r="J281" s="61"/>
      <c r="K281" s="68"/>
      <c r="L281" s="68"/>
    </row>
    <row r="282" spans="1:52" s="33" customFormat="1" ht="21.75" customHeight="1">
      <c r="F282" s="37"/>
      <c r="H282" s="61"/>
      <c r="I282" s="61"/>
      <c r="J282" s="61"/>
      <c r="K282" s="68"/>
      <c r="L282" s="68"/>
    </row>
    <row r="283" spans="1:52" s="33" customFormat="1" ht="21.75" customHeight="1">
      <c r="F283" s="37"/>
      <c r="H283" s="61"/>
      <c r="I283" s="61"/>
      <c r="J283" s="61"/>
      <c r="K283" s="68"/>
      <c r="L283" s="68"/>
    </row>
    <row r="284" spans="1:52" s="33" customFormat="1" ht="21.75" customHeight="1">
      <c r="F284" s="37"/>
      <c r="H284" s="61"/>
      <c r="I284" s="61"/>
      <c r="J284" s="61"/>
      <c r="K284" s="68"/>
      <c r="L284" s="68"/>
    </row>
    <row r="285" spans="1:52" s="33" customFormat="1" ht="21.75" customHeight="1">
      <c r="F285" s="37"/>
      <c r="H285" s="61"/>
      <c r="I285" s="61"/>
      <c r="J285" s="61"/>
      <c r="K285" s="68"/>
      <c r="L285" s="68"/>
    </row>
    <row r="286" spans="1:52" s="33" customFormat="1" ht="21.75" customHeight="1">
      <c r="F286" s="37"/>
      <c r="H286" s="61"/>
      <c r="I286" s="61"/>
      <c r="J286" s="61"/>
      <c r="K286" s="68"/>
      <c r="L286" s="68"/>
    </row>
    <row r="287" spans="1:52" s="63" customFormat="1" ht="21.75" customHeight="1">
      <c r="A287" s="62"/>
      <c r="F287" s="64"/>
      <c r="H287" s="61"/>
      <c r="I287" s="61"/>
      <c r="J287" s="61"/>
      <c r="K287" s="68"/>
      <c r="L287" s="68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</row>
    <row r="288" spans="1:52" s="63" customFormat="1" ht="21.75" customHeight="1">
      <c r="A288" s="62"/>
      <c r="F288" s="64"/>
      <c r="H288" s="61"/>
      <c r="I288" s="61"/>
      <c r="J288" s="61"/>
      <c r="K288" s="68"/>
      <c r="L288" s="68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</row>
    <row r="289" spans="1:52" s="63" customFormat="1" ht="21.75" customHeight="1">
      <c r="A289" s="62"/>
      <c r="F289" s="64"/>
      <c r="H289" s="61"/>
      <c r="I289" s="61"/>
      <c r="J289" s="61"/>
      <c r="K289" s="68"/>
      <c r="L289" s="68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</row>
    <row r="290" spans="1:52" s="63" customFormat="1" ht="21.75" customHeight="1">
      <c r="A290" s="62"/>
      <c r="F290" s="64"/>
      <c r="H290" s="61"/>
      <c r="I290" s="61"/>
      <c r="J290" s="61"/>
      <c r="K290" s="68"/>
      <c r="L290" s="68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</row>
    <row r="291" spans="1:52" s="63" customFormat="1" ht="21.75" customHeight="1">
      <c r="A291" s="62"/>
      <c r="F291" s="64"/>
      <c r="H291" s="61"/>
      <c r="I291" s="61"/>
      <c r="J291" s="61"/>
      <c r="K291" s="68"/>
      <c r="L291" s="68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</row>
    <row r="292" spans="1:52" s="63" customFormat="1" ht="21.75" customHeight="1">
      <c r="A292" s="62"/>
      <c r="F292" s="64"/>
      <c r="H292" s="61"/>
      <c r="I292" s="61"/>
      <c r="J292" s="61"/>
      <c r="K292" s="68"/>
      <c r="L292" s="68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</row>
    <row r="293" spans="1:52" s="63" customFormat="1" ht="21.75" customHeight="1">
      <c r="A293" s="62"/>
      <c r="F293" s="64"/>
      <c r="H293" s="61"/>
      <c r="I293" s="61"/>
      <c r="J293" s="61"/>
      <c r="K293" s="68"/>
      <c r="L293" s="68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</row>
  </sheetData>
  <autoFilter ref="A8:I265"/>
  <mergeCells count="207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60:D265"/>
    <mergeCell ref="D191:D196"/>
    <mergeCell ref="D197:D202"/>
    <mergeCell ref="D215:D220"/>
    <mergeCell ref="D221:D226"/>
    <mergeCell ref="D203:D208"/>
    <mergeCell ref="A260:A265"/>
    <mergeCell ref="C260:C265"/>
    <mergeCell ref="B260:B265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8" max="11" man="1"/>
    <brk id="148" max="11" man="1"/>
    <brk id="178" max="11" man="1"/>
    <brk id="202" max="11" man="1"/>
    <brk id="220" max="11" man="1"/>
    <brk id="2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2024-07-15T09:06:21Z</dcterms:modified>
</cp:coreProperties>
</file>